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PIA\Dane_TECE\CENNIKI\CENNIKI 04_2025\"/>
    </mc:Choice>
  </mc:AlternateContent>
  <xr:revisionPtr revIDLastSave="0" documentId="13_ncr:1_{FB48410E-57CF-4818-8205-A60614A24B3E}" xr6:coauthVersionLast="47" xr6:coauthVersionMax="47" xr10:uidLastSave="{00000000-0000-0000-0000-000000000000}"/>
  <bookViews>
    <workbookView xWindow="-28920" yWindow="15" windowWidth="29040" windowHeight="15840" xr2:uid="{325B5EA2-5DA6-47B5-8BA3-91D43F0334E1}"/>
  </bookViews>
  <sheets>
    <sheet name="Arkusz1" sheetId="1" r:id="rId1"/>
    <sheet name="Arkusz2" sheetId="2" r:id="rId2"/>
  </sheets>
  <definedNames>
    <definedName name="_xlnm._FilterDatabase" localSheetId="0" hidden="1">Arkusz1!$A$1:$M$98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M26" i="1"/>
  <c r="M25" i="1"/>
  <c r="M13" i="1"/>
  <c r="M4" i="1" l="1"/>
  <c r="M5" i="1" l="1"/>
  <c r="M6" i="1"/>
  <c r="M7" i="1"/>
  <c r="M8" i="1"/>
  <c r="M9" i="1"/>
  <c r="M21" i="1" l="1"/>
  <c r="M20" i="1"/>
  <c r="M18" i="1"/>
  <c r="M102" i="1" l="1"/>
  <c r="M101" i="1"/>
  <c r="M100" i="1"/>
  <c r="M99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19" i="1"/>
  <c r="M17" i="1"/>
  <c r="M16" i="1"/>
  <c r="M15" i="1"/>
  <c r="M14" i="1"/>
  <c r="M12" i="1"/>
  <c r="M11" i="1"/>
  <c r="M10" i="1"/>
</calcChain>
</file>

<file path=xl/sharedStrings.xml><?xml version="1.0" encoding="utf-8"?>
<sst xmlns="http://schemas.openxmlformats.org/spreadsheetml/2006/main" count="185" uniqueCount="105">
  <si>
    <t>Opis</t>
  </si>
  <si>
    <t>Nr EAN</t>
  </si>
  <si>
    <t>OZ</t>
  </si>
  <si>
    <t>Waga</t>
  </si>
  <si>
    <t xml:space="preserve">wymiar </t>
  </si>
  <si>
    <t>w op. jednost.</t>
  </si>
  <si>
    <t>karton</t>
  </si>
  <si>
    <t>il. paletowa</t>
  </si>
  <si>
    <t xml:space="preserve">za 1 </t>
  </si>
  <si>
    <t>kartonu [m]</t>
  </si>
  <si>
    <t>1 szt [m³]</t>
  </si>
  <si>
    <t>[szt./m/l]</t>
  </si>
  <si>
    <t>[kg]</t>
  </si>
  <si>
    <t>dł</t>
  </si>
  <si>
    <t>szer</t>
  </si>
  <si>
    <t>wys</t>
  </si>
  <si>
    <t>szt.</t>
  </si>
  <si>
    <t>TECElogo</t>
  </si>
  <si>
    <t>kpl.</t>
  </si>
  <si>
    <t>TECE Podwójny uchwyt do rodzielacza 3/4 '' i 1''</t>
  </si>
  <si>
    <t>TECEfloor</t>
  </si>
  <si>
    <t>TECEflex - RazFaz sworzeń blokujący szczękę zaciskową</t>
  </si>
  <si>
    <t>TECEflex - RazFaz walizka narzędziowa</t>
  </si>
  <si>
    <t>TECEflex - Akumulator Li-Ion 2,0 Ah do narzędzi RazFaz</t>
  </si>
  <si>
    <t>TECEfloor - Wbijak do tackera standardowego 6mm</t>
  </si>
  <si>
    <t>TECEflex - RazFaz kompaktowe akumulatorowe narzędzie kalibrujące 16 - 32mm</t>
  </si>
  <si>
    <t>TECEflex - RazFaz akumulatorowe narzędzie do zaciskania 14 - 32 mm</t>
  </si>
  <si>
    <t>TECEflex - RazFaz zestaw narzędzi do kalibro. i zacisk. 16-32 mm</t>
  </si>
  <si>
    <t>TECEfloor - rura Soft-PERT 5S do ogrz. podł. 16x2,0mm zwój 300m</t>
  </si>
  <si>
    <t>m</t>
  </si>
  <si>
    <t>TECEfloor - rura Soft-PERT 5S do ogrz. podł. 16x2,0mm zwój 600m</t>
  </si>
  <si>
    <t>4027255099036</t>
  </si>
  <si>
    <t>4027255099043</t>
  </si>
  <si>
    <t>TECEfloor - rura Soft-PERT 5S do ogrz. podł. 17x2,0mm zwój 300m</t>
  </si>
  <si>
    <t>4027255099050</t>
  </si>
  <si>
    <t>TECEfloor - rura Soft-PERT 5S do ogrz. podł. 17x2,0mm zwój 560m</t>
  </si>
  <si>
    <t>4027255099067</t>
  </si>
  <si>
    <t>TECEfloor - rura Soft-PERT 5S do ogrz. podł. 20x2,25mm zwój 300m</t>
  </si>
  <si>
    <t>4027255099081</t>
  </si>
  <si>
    <t>TECEfloor - rura Soft-PERT 5S do ogrz. podł. 20x2,25mm zwój 600m</t>
  </si>
  <si>
    <t>4027255099098</t>
  </si>
  <si>
    <t>TECEfloor - rura Soft-PERT 5S do ogrz. podł. 25x2,5mm zwój 400m</t>
  </si>
  <si>
    <t>4027255099180</t>
  </si>
  <si>
    <t>TECEfloor - szyna montażowa do rur ogrzewania podłogowego 25mm, długość - 2m</t>
  </si>
  <si>
    <t>4027255060555</t>
  </si>
  <si>
    <t>TECEfloor - szyna montażowa do rur ogrzewania podłogowego 14-17mm, długość segmentu - 1m.</t>
  </si>
  <si>
    <t>4027255027961</t>
  </si>
  <si>
    <t>4027255041844</t>
  </si>
  <si>
    <t>TECEfloor - szyna montażowa do rur ogrzewania podłogowego 16-20mm, długość segmentu - 1m.</t>
  </si>
  <si>
    <t>TECEdrainpoint S 116 zestaw odpływowy, „ekstra niski" z kołnierzem uniwersalnym Seal System, z rusztem ozdobnym "plate" 150 mm</t>
  </si>
  <si>
    <t>4027255131019</t>
  </si>
  <si>
    <t>TECEfloor - rura Soft-PERT 5S do ogrz. podł. 12x1,5mm zwój 200m</t>
  </si>
  <si>
    <t>TECEdrainprofile - zestaw odwodnienia prysznicowego z rusztem ze stali nierdzewnej szczotkowanej</t>
  </si>
  <si>
    <t>TECEdrainprofile</t>
  </si>
  <si>
    <t>TECEprofil</t>
  </si>
  <si>
    <t>TECElinus</t>
  </si>
  <si>
    <t>TECEone- zestaw montażowy do ceramiki myjącej w zabudowie suchej, do spłuczek Octa 8 cm (do TECE toalety myjacej)</t>
  </si>
  <si>
    <t>TECEprofil - trawers montażowy do armatury podtynkowej i natynkowej do montażu w stelażu pod umywalkę</t>
  </si>
  <si>
    <t>TECEprofil - trawers montażowy z zaciskami do złączek w zabudowie mokrej i montażu zewnętrznego</t>
  </si>
  <si>
    <t>TECEdrianprofile - zestaw odwodnienia prysznicowego z rusztem z czarną powierzchnią</t>
  </si>
  <si>
    <t>TECEbase - Stelaż do umywalki</t>
  </si>
  <si>
    <t>TECElinus - kompletna rynna prosta z rusztem ozdobnym odwracalnym "2 w 1" i syfonem membranowym 600 mm</t>
  </si>
  <si>
    <t>TECElinus - kompletna rynna prosta z rusztem ozdobnym odwracalnym "2 w 1" i syfonem membranowym 700 mm</t>
  </si>
  <si>
    <t>TECElinus - kompletna rynna prosta z rusztem ozdobnym odwracalnym "2 w 1" i syfonem membranowym 800 mm</t>
  </si>
  <si>
    <t>TECElinus - kompletna rynna prosta z rusztem ozdobnym odwracalnym "2 w 1" i syfonem membranowym 900 mm</t>
  </si>
  <si>
    <t>TECElineo, kompletny zestaw rynny prysznicowej, stal nierdzewna szczotkowana 1000 mm</t>
  </si>
  <si>
    <t>TECEprofil - Spinka (zatrzask) do kolana spustowego</t>
  </si>
  <si>
    <t>TECEprofil - Uchwyt kolana odpływowego dla spłuczki Octa II, 8 cm</t>
  </si>
  <si>
    <t>TECEprofil - Zestaw montażowy</t>
  </si>
  <si>
    <t>TECEdrainprofile - zatrzaskowy kołnierz uszczelniający</t>
  </si>
  <si>
    <t>TECElinus - Ruszt 2w1 600 mm</t>
  </si>
  <si>
    <t>TECElinus -Kołnierz uszczelniający 600 mm</t>
  </si>
  <si>
    <t>Pokrętło bazowe zaworu i termostatu</t>
  </si>
  <si>
    <t>TECEceramika</t>
  </si>
  <si>
    <t>4027255093164</t>
  </si>
  <si>
    <t>TECElineo</t>
  </si>
  <si>
    <t>4027255093171</t>
  </si>
  <si>
    <t>4027255131651</t>
  </si>
  <si>
    <t>4027255131668</t>
  </si>
  <si>
    <t>4027255084629</t>
  </si>
  <si>
    <t>TECEbox - spłuczka podtynkowa Octa II, 8 cm do montażu toalet wiszących</t>
  </si>
  <si>
    <t>4027255131675</t>
  </si>
  <si>
    <t>4027255021532</t>
  </si>
  <si>
    <t>4027255097872</t>
  </si>
  <si>
    <t>4027255077485</t>
  </si>
  <si>
    <t>4027255077492</t>
  </si>
  <si>
    <t>4027255077508</t>
  </si>
  <si>
    <t>4027255096042</t>
  </si>
  <si>
    <t>4027255130890</t>
  </si>
  <si>
    <t>4027255055759</t>
  </si>
  <si>
    <t>4027255055773</t>
  </si>
  <si>
    <t>4027255055674</t>
  </si>
  <si>
    <t>4027255093560</t>
  </si>
  <si>
    <t>4027255097964</t>
  </si>
  <si>
    <t>4027255097889</t>
  </si>
  <si>
    <t>Cena netto dla instalatora</t>
  </si>
  <si>
    <t>TECEdrainpoint S</t>
  </si>
  <si>
    <t>Nr kat.</t>
  </si>
  <si>
    <t>Grupa rabatowa</t>
  </si>
  <si>
    <t>Jednostka miary</t>
  </si>
  <si>
    <t>TECE rozdzielacz do wody użytkowej z zaworem odcinającym 2 sekcyjny</t>
  </si>
  <si>
    <t>TECE rozdzielacz do wody użytkowej z zaworem odcinającym 3 sekcyjny</t>
  </si>
  <si>
    <t>TECE 1'' rozdzielacz do wody użytkowej 2 sek</t>
  </si>
  <si>
    <t>TECE 1'' rozdzielacz do wody użytkowej 3 sek</t>
  </si>
  <si>
    <t>TECE 1'' rozdzielacz do wody użytkowej 4 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</si>
</sst>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000000"/>
    <numFmt numFmtId="166" formatCode="#,##0.00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color theme="1"/>
      <name val="Verdana"/>
      <family val="2"/>
      <charset val="238"/>
    </font>
    <font>
      <sz val="8"/>
      <name val="Verdana"/>
      <family val="2"/>
      <charset val="238"/>
    </font>
    <font>
      <sz val="8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1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12" fontId="0" fillId="0" borderId="0" xfId="0" applyNumberFormat="1"/>
    <xf numFmtId="12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2" fontId="3" fillId="2" borderId="4" xfId="0" applyNumberFormat="1" applyFont="1" applyFill="1" applyBorder="1" applyAlignment="1">
      <alignment horizontal="center" vertical="center"/>
    </xf>
    <xf numFmtId="12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2" fontId="3" fillId="2" borderId="2" xfId="0" applyNumberFormat="1" applyFont="1" applyFill="1" applyBorder="1" applyAlignment="1">
      <alignment horizontal="center" vertical="center"/>
    </xf>
    <xf numFmtId="12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2" fontId="3" fillId="2" borderId="8" xfId="0" applyNumberFormat="1" applyFont="1" applyFill="1" applyBorder="1" applyAlignment="1">
      <alignment horizontal="center" vertical="center"/>
    </xf>
    <xf numFmtId="12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2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/>
    <xf numFmtId="12" fontId="0" fillId="0" borderId="0" xfId="0" applyNumberFormat="1" applyAlignment="1">
      <alignment vertical="center"/>
    </xf>
  </cellXfs>
  <cellStyles count="2">
    <cellStyle name="Normalny" xfId="0" builtinId="0"/>
    <cellStyle name="Normalny_Ceny SP UDT ważne od  01.09 2005" xfId="1" xr:uid="{903EFFDD-20BF-4371-857F-003E1436238E}"/>
  </cellStyles>
  <dxfs count="22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254E-56F2-4DCA-BDF0-37599A2423BA}">
  <dimension ref="A1:M102"/>
  <sheetViews>
    <sheetView tabSelected="1" zoomScale="110" zoomScaleNormal="11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2" customWidth="1"/>
    <col min="2" max="2" width="25.28515625" customWidth="1"/>
    <col min="3" max="3" width="93.7109375" customWidth="1"/>
    <col min="4" max="4" width="20.28515625" style="12" customWidth="1"/>
    <col min="5" max="5" width="9.5703125" style="13" customWidth="1"/>
    <col min="6" max="6" width="14.140625" bestFit="1" customWidth="1"/>
    <col min="7" max="7" width="10.5703125" bestFit="1" customWidth="1"/>
    <col min="8" max="8" width="11.7109375" bestFit="1" customWidth="1"/>
    <col min="9" max="9" width="9.5703125" customWidth="1"/>
    <col min="10" max="11" width="7" customWidth="1"/>
    <col min="12" max="12" width="6.85546875" customWidth="1"/>
    <col min="13" max="13" width="17.42578125" customWidth="1"/>
    <col min="14" max="14" width="4.85546875" customWidth="1"/>
  </cols>
  <sheetData>
    <row r="1" spans="1:13" ht="14.45" customHeight="1" x14ac:dyDescent="0.25">
      <c r="A1" s="14" t="s">
        <v>97</v>
      </c>
      <c r="B1" s="15" t="s">
        <v>98</v>
      </c>
      <c r="C1" s="16" t="s">
        <v>0</v>
      </c>
      <c r="D1" s="17" t="s">
        <v>1</v>
      </c>
      <c r="E1" s="18" t="s">
        <v>99</v>
      </c>
      <c r="F1" s="19" t="s">
        <v>2</v>
      </c>
      <c r="G1" s="19" t="s">
        <v>2</v>
      </c>
      <c r="H1" s="19" t="s">
        <v>2</v>
      </c>
      <c r="I1" s="19" t="s">
        <v>3</v>
      </c>
      <c r="J1" s="20" t="s">
        <v>4</v>
      </c>
      <c r="K1" s="20"/>
      <c r="L1" s="20"/>
      <c r="M1" s="20"/>
    </row>
    <row r="2" spans="1:13" x14ac:dyDescent="0.25">
      <c r="A2" s="21"/>
      <c r="B2" s="22"/>
      <c r="C2" s="23"/>
      <c r="D2" s="24"/>
      <c r="E2" s="25"/>
      <c r="F2" s="26" t="s">
        <v>5</v>
      </c>
      <c r="G2" s="26" t="s">
        <v>6</v>
      </c>
      <c r="H2" s="26" t="s">
        <v>7</v>
      </c>
      <c r="I2" s="26" t="s">
        <v>8</v>
      </c>
      <c r="J2" s="27" t="s">
        <v>9</v>
      </c>
      <c r="K2" s="27"/>
      <c r="L2" s="27"/>
      <c r="M2" s="27" t="s">
        <v>10</v>
      </c>
    </row>
    <row r="3" spans="1:13" ht="15.75" thickBot="1" x14ac:dyDescent="0.3">
      <c r="A3" s="28"/>
      <c r="B3" s="29"/>
      <c r="C3" s="30"/>
      <c r="D3" s="31"/>
      <c r="E3" s="32"/>
      <c r="F3" s="33" t="s">
        <v>11</v>
      </c>
      <c r="G3" s="33" t="s">
        <v>11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  <c r="M3" s="34"/>
    </row>
    <row r="4" spans="1:13" s="45" customFormat="1" ht="10.5" x14ac:dyDescent="0.15">
      <c r="A4" s="42">
        <v>8730006</v>
      </c>
      <c r="B4" s="40" t="s">
        <v>17</v>
      </c>
      <c r="C4" s="39" t="s">
        <v>100</v>
      </c>
      <c r="D4" s="41">
        <v>4027255033443</v>
      </c>
      <c r="E4" s="35" t="s">
        <v>16</v>
      </c>
      <c r="F4" s="38">
        <v>1</v>
      </c>
      <c r="G4" s="36">
        <v>1</v>
      </c>
      <c r="H4" s="36"/>
      <c r="I4" s="43">
        <v>0.39</v>
      </c>
      <c r="J4" s="38">
        <v>0.14000000000000001</v>
      </c>
      <c r="K4" s="44">
        <v>0.13</v>
      </c>
      <c r="L4" s="38">
        <v>0.06</v>
      </c>
      <c r="M4" s="37">
        <f>+J4*K4*L4</f>
        <v>1.0920000000000001E-3</v>
      </c>
    </row>
    <row r="5" spans="1:13" s="45" customFormat="1" ht="10.5" x14ac:dyDescent="0.15">
      <c r="A5" s="42">
        <v>8730007</v>
      </c>
      <c r="B5" s="40" t="s">
        <v>17</v>
      </c>
      <c r="C5" s="39" t="s">
        <v>101</v>
      </c>
      <c r="D5" s="41">
        <v>4027255033450</v>
      </c>
      <c r="E5" s="35" t="s">
        <v>16</v>
      </c>
      <c r="F5" s="38">
        <v>1</v>
      </c>
      <c r="G5" s="36">
        <v>1</v>
      </c>
      <c r="H5" s="36"/>
      <c r="I5" s="43">
        <v>0.53</v>
      </c>
      <c r="J5" s="38">
        <v>0.14000000000000001</v>
      </c>
      <c r="K5" s="44">
        <v>0.13</v>
      </c>
      <c r="L5" s="38">
        <v>0.06</v>
      </c>
      <c r="M5" s="37">
        <f t="shared" ref="M5:M64" si="0">+J5*K5*L5</f>
        <v>1.0920000000000001E-3</v>
      </c>
    </row>
    <row r="6" spans="1:13" s="45" customFormat="1" ht="10.5" x14ac:dyDescent="0.15">
      <c r="A6" s="42">
        <v>8730010</v>
      </c>
      <c r="B6" s="40" t="s">
        <v>17</v>
      </c>
      <c r="C6" s="39" t="s">
        <v>102</v>
      </c>
      <c r="D6" s="41">
        <v>4027255085510</v>
      </c>
      <c r="E6" s="35" t="s">
        <v>16</v>
      </c>
      <c r="F6" s="38">
        <v>1</v>
      </c>
      <c r="G6" s="36">
        <v>1</v>
      </c>
      <c r="H6" s="36"/>
      <c r="I6" s="43">
        <v>0.36</v>
      </c>
      <c r="J6" s="38">
        <v>0.13500000000000001</v>
      </c>
      <c r="K6" s="44">
        <v>0.125</v>
      </c>
      <c r="L6" s="38">
        <v>5.5E-2</v>
      </c>
      <c r="M6" s="37">
        <f t="shared" si="0"/>
        <v>9.2812500000000002E-4</v>
      </c>
    </row>
    <row r="7" spans="1:13" s="45" customFormat="1" ht="10.5" x14ac:dyDescent="0.15">
      <c r="A7" s="42">
        <v>8730011</v>
      </c>
      <c r="B7" s="40" t="s">
        <v>17</v>
      </c>
      <c r="C7" s="39" t="s">
        <v>103</v>
      </c>
      <c r="D7" s="41">
        <v>4027255085527</v>
      </c>
      <c r="E7" s="35" t="s">
        <v>16</v>
      </c>
      <c r="F7" s="38">
        <v>1</v>
      </c>
      <c r="G7" s="36">
        <v>1</v>
      </c>
      <c r="H7" s="36"/>
      <c r="I7" s="43">
        <v>0.53</v>
      </c>
      <c r="J7" s="38">
        <v>0.13500000000000001</v>
      </c>
      <c r="K7" s="44">
        <v>0.125</v>
      </c>
      <c r="L7" s="38">
        <v>5.5E-2</v>
      </c>
      <c r="M7" s="37">
        <f t="shared" si="0"/>
        <v>9.2812500000000002E-4</v>
      </c>
    </row>
    <row r="8" spans="1:13" s="45" customFormat="1" ht="10.5" x14ac:dyDescent="0.15">
      <c r="A8" s="42">
        <v>8730040</v>
      </c>
      <c r="B8" s="40" t="s">
        <v>17</v>
      </c>
      <c r="C8" s="39" t="s">
        <v>104</v>
      </c>
      <c r="D8" s="41">
        <v>4027255085534</v>
      </c>
      <c r="E8" s="35" t="s">
        <v>16</v>
      </c>
      <c r="F8" s="38">
        <v>1</v>
      </c>
      <c r="G8" s="36">
        <v>1</v>
      </c>
      <c r="H8" s="36"/>
      <c r="I8" s="43">
        <v>0.69099999999999995</v>
      </c>
      <c r="J8" s="38">
        <v>0.18</v>
      </c>
      <c r="K8" s="44">
        <v>0.14000000000000001</v>
      </c>
      <c r="L8" s="38">
        <v>7.4999999999999997E-2</v>
      </c>
      <c r="M8" s="37">
        <f t="shared" si="0"/>
        <v>1.89E-3</v>
      </c>
    </row>
    <row r="9" spans="1:13" s="45" customFormat="1" ht="10.5" x14ac:dyDescent="0.15">
      <c r="A9" s="42">
        <v>8730014</v>
      </c>
      <c r="B9" s="40" t="s">
        <v>17</v>
      </c>
      <c r="C9" s="39" t="s">
        <v>19</v>
      </c>
      <c r="D9" s="41">
        <v>4027255085503</v>
      </c>
      <c r="E9" s="35" t="s">
        <v>18</v>
      </c>
      <c r="F9" s="38">
        <v>1</v>
      </c>
      <c r="G9" s="36">
        <v>1</v>
      </c>
      <c r="H9" s="36"/>
      <c r="I9" s="43">
        <v>0.35</v>
      </c>
      <c r="J9" s="38">
        <v>0.35</v>
      </c>
      <c r="K9" s="44">
        <v>7.4999999999999997E-2</v>
      </c>
      <c r="L9" s="38">
        <v>0.05</v>
      </c>
      <c r="M9" s="37">
        <f>+J9*K9*L9</f>
        <v>1.3125000000000001E-3</v>
      </c>
    </row>
    <row r="10" spans="1:13" s="45" customFormat="1" ht="10.5" x14ac:dyDescent="0.15">
      <c r="A10" s="42">
        <v>720235</v>
      </c>
      <c r="B10" s="40" t="s">
        <v>95</v>
      </c>
      <c r="C10" s="39" t="s">
        <v>21</v>
      </c>
      <c r="D10" s="41">
        <v>4027255130579</v>
      </c>
      <c r="E10" s="35" t="s">
        <v>16</v>
      </c>
      <c r="F10" s="38">
        <v>1</v>
      </c>
      <c r="G10" s="36">
        <v>1</v>
      </c>
      <c r="H10" s="36"/>
      <c r="I10" s="43">
        <v>2.4E-2</v>
      </c>
      <c r="J10" s="38">
        <v>0.18</v>
      </c>
      <c r="K10" s="44">
        <v>0.15</v>
      </c>
      <c r="L10" s="38">
        <v>0.1</v>
      </c>
      <c r="M10" s="37">
        <f t="shared" si="0"/>
        <v>2.7000000000000001E-3</v>
      </c>
    </row>
    <row r="11" spans="1:13" s="45" customFormat="1" ht="10.5" x14ac:dyDescent="0.15">
      <c r="A11" s="42">
        <v>720236</v>
      </c>
      <c r="B11" s="40" t="s">
        <v>95</v>
      </c>
      <c r="C11" s="39" t="s">
        <v>22</v>
      </c>
      <c r="D11" s="41">
        <v>4027255130586</v>
      </c>
      <c r="E11" s="35" t="s">
        <v>16</v>
      </c>
      <c r="F11" s="38">
        <v>1</v>
      </c>
      <c r="G11" s="36">
        <v>1</v>
      </c>
      <c r="H11" s="36"/>
      <c r="I11" s="43">
        <v>2.4329999999999998</v>
      </c>
      <c r="J11" s="38">
        <v>0.47499999999999998</v>
      </c>
      <c r="K11" s="44">
        <v>0.36499999999999999</v>
      </c>
      <c r="L11" s="38">
        <v>0.13700000000000001</v>
      </c>
      <c r="M11" s="37">
        <f t="shared" si="0"/>
        <v>2.3752375000000003E-2</v>
      </c>
    </row>
    <row r="12" spans="1:13" s="45" customFormat="1" ht="10.5" x14ac:dyDescent="0.15">
      <c r="A12" s="42">
        <v>720237</v>
      </c>
      <c r="B12" s="40" t="s">
        <v>95</v>
      </c>
      <c r="C12" s="39" t="s">
        <v>23</v>
      </c>
      <c r="D12" s="41">
        <v>4027255130593</v>
      </c>
      <c r="E12" s="35" t="s">
        <v>16</v>
      </c>
      <c r="F12" s="38">
        <v>1</v>
      </c>
      <c r="G12" s="36">
        <v>1</v>
      </c>
      <c r="H12" s="36"/>
      <c r="I12" s="43">
        <v>0.17799999999999999</v>
      </c>
      <c r="J12" s="38">
        <v>0.18</v>
      </c>
      <c r="K12" s="44">
        <v>0.15</v>
      </c>
      <c r="L12" s="38">
        <v>0.1</v>
      </c>
      <c r="M12" s="37">
        <f t="shared" si="0"/>
        <v>2.7000000000000001E-3</v>
      </c>
    </row>
    <row r="13" spans="1:13" s="45" customFormat="1" ht="10.5" x14ac:dyDescent="0.15">
      <c r="A13" s="42">
        <v>77990109</v>
      </c>
      <c r="B13" s="40" t="s">
        <v>95</v>
      </c>
      <c r="C13" s="39" t="s">
        <v>24</v>
      </c>
      <c r="D13" s="41">
        <v>4027255131941</v>
      </c>
      <c r="E13" s="35" t="s">
        <v>16</v>
      </c>
      <c r="F13" s="38">
        <v>1</v>
      </c>
      <c r="G13" s="36">
        <v>1</v>
      </c>
      <c r="H13" s="36"/>
      <c r="I13" s="43">
        <v>3.6999999999999998E-2</v>
      </c>
      <c r="J13" s="38">
        <v>0.21</v>
      </c>
      <c r="K13" s="44">
        <v>0.13</v>
      </c>
      <c r="L13" s="38">
        <v>0.13</v>
      </c>
      <c r="M13" s="37">
        <f>+J13*K13*L13/10</f>
        <v>3.5490000000000006E-4</v>
      </c>
    </row>
    <row r="14" spans="1:13" s="45" customFormat="1" ht="10.5" x14ac:dyDescent="0.15">
      <c r="A14" s="42">
        <v>720240</v>
      </c>
      <c r="B14" s="40" t="s">
        <v>95</v>
      </c>
      <c r="C14" s="39" t="s">
        <v>25</v>
      </c>
      <c r="D14" s="41">
        <v>4027255130609</v>
      </c>
      <c r="E14" s="35" t="s">
        <v>16</v>
      </c>
      <c r="F14" s="38">
        <v>1</v>
      </c>
      <c r="G14" s="36">
        <v>1</v>
      </c>
      <c r="H14" s="36"/>
      <c r="I14" s="43">
        <v>5.9790000000000001</v>
      </c>
      <c r="J14" s="38">
        <v>0.47499999999999998</v>
      </c>
      <c r="K14" s="44">
        <v>0.36499999999999999</v>
      </c>
      <c r="L14" s="38">
        <v>0.13700000000000001</v>
      </c>
      <c r="M14" s="37">
        <f t="shared" si="0"/>
        <v>2.3752375000000003E-2</v>
      </c>
    </row>
    <row r="15" spans="1:13" s="45" customFormat="1" ht="10.5" x14ac:dyDescent="0.15">
      <c r="A15" s="42">
        <v>720241</v>
      </c>
      <c r="B15" s="40" t="s">
        <v>95</v>
      </c>
      <c r="C15" s="39" t="s">
        <v>26</v>
      </c>
      <c r="D15" s="41">
        <v>4027255130647</v>
      </c>
      <c r="E15" s="35" t="s">
        <v>16</v>
      </c>
      <c r="F15" s="38">
        <v>1</v>
      </c>
      <c r="G15" s="36">
        <v>1</v>
      </c>
      <c r="H15" s="36"/>
      <c r="I15" s="43">
        <v>5.9790000000000001</v>
      </c>
      <c r="J15" s="38">
        <v>0.47499999999999998</v>
      </c>
      <c r="K15" s="44">
        <v>0.36499999999999999</v>
      </c>
      <c r="L15" s="38">
        <v>0.13700000000000001</v>
      </c>
      <c r="M15" s="37">
        <f t="shared" si="0"/>
        <v>2.3752375000000003E-2</v>
      </c>
    </row>
    <row r="16" spans="1:13" s="45" customFormat="1" ht="10.5" x14ac:dyDescent="0.15">
      <c r="A16" s="42">
        <v>720242</v>
      </c>
      <c r="B16" s="40" t="s">
        <v>95</v>
      </c>
      <c r="C16" s="39" t="s">
        <v>27</v>
      </c>
      <c r="D16" s="41">
        <v>4027255130616</v>
      </c>
      <c r="E16" s="35" t="s">
        <v>16</v>
      </c>
      <c r="F16" s="38">
        <v>1</v>
      </c>
      <c r="G16" s="36">
        <v>1</v>
      </c>
      <c r="H16" s="36"/>
      <c r="I16" s="43">
        <v>9.3249999999999993</v>
      </c>
      <c r="J16" s="38">
        <v>0.47499999999999998</v>
      </c>
      <c r="K16" s="44">
        <v>0.36499999999999999</v>
      </c>
      <c r="L16" s="38">
        <v>0.13700000000000001</v>
      </c>
      <c r="M16" s="37">
        <f t="shared" si="0"/>
        <v>2.3752375000000003E-2</v>
      </c>
    </row>
    <row r="17" spans="1:13" s="45" customFormat="1" ht="10.5" x14ac:dyDescent="0.15">
      <c r="A17" s="42">
        <v>77111222</v>
      </c>
      <c r="B17" s="40" t="s">
        <v>20</v>
      </c>
      <c r="C17" s="39" t="s">
        <v>51</v>
      </c>
      <c r="D17" s="41">
        <v>4027255131590</v>
      </c>
      <c r="E17" s="35" t="s">
        <v>29</v>
      </c>
      <c r="F17" s="38">
        <v>200</v>
      </c>
      <c r="G17" s="36">
        <v>200</v>
      </c>
      <c r="H17" s="36"/>
      <c r="I17" s="43"/>
      <c r="J17" s="38"/>
      <c r="K17" s="44"/>
      <c r="L17" s="38"/>
      <c r="M17" s="37">
        <f t="shared" si="0"/>
        <v>0</v>
      </c>
    </row>
    <row r="18" spans="1:13" s="45" customFormat="1" ht="10.5" x14ac:dyDescent="0.15">
      <c r="A18" s="42">
        <v>77111632</v>
      </c>
      <c r="B18" s="40" t="s">
        <v>20</v>
      </c>
      <c r="C18" s="39" t="s">
        <v>28</v>
      </c>
      <c r="D18" s="41" t="s">
        <v>32</v>
      </c>
      <c r="E18" s="35" t="s">
        <v>29</v>
      </c>
      <c r="F18" s="38">
        <v>300</v>
      </c>
      <c r="G18" s="36">
        <v>300</v>
      </c>
      <c r="H18" s="36">
        <v>2400</v>
      </c>
      <c r="I18" s="43">
        <v>8.2000000000000003E-2</v>
      </c>
      <c r="J18" s="38">
        <v>0.8</v>
      </c>
      <c r="K18" s="44">
        <v>0.3</v>
      </c>
      <c r="L18" s="38">
        <v>0.8</v>
      </c>
      <c r="M18" s="37">
        <f>+J18*K18*L18</f>
        <v>0.192</v>
      </c>
    </row>
    <row r="19" spans="1:13" s="45" customFormat="1" ht="10.5" x14ac:dyDescent="0.15">
      <c r="A19" s="42">
        <v>77111662</v>
      </c>
      <c r="B19" s="40" t="s">
        <v>20</v>
      </c>
      <c r="C19" s="39" t="s">
        <v>30</v>
      </c>
      <c r="D19" s="41" t="s">
        <v>31</v>
      </c>
      <c r="E19" s="35" t="s">
        <v>29</v>
      </c>
      <c r="F19" s="38">
        <v>600</v>
      </c>
      <c r="G19" s="36">
        <v>600</v>
      </c>
      <c r="H19" s="36">
        <v>2400</v>
      </c>
      <c r="I19" s="43">
        <v>8.2000000000000003E-2</v>
      </c>
      <c r="J19" s="38">
        <v>0.8</v>
      </c>
      <c r="K19" s="44">
        <v>0.52</v>
      </c>
      <c r="L19" s="38">
        <v>0.8</v>
      </c>
      <c r="M19" s="37">
        <f t="shared" si="0"/>
        <v>0.33280000000000004</v>
      </c>
    </row>
    <row r="20" spans="1:13" s="45" customFormat="1" ht="10.5" x14ac:dyDescent="0.15">
      <c r="A20" s="42">
        <v>77111732</v>
      </c>
      <c r="B20" s="40" t="s">
        <v>20</v>
      </c>
      <c r="C20" s="39" t="s">
        <v>33</v>
      </c>
      <c r="D20" s="41" t="s">
        <v>34</v>
      </c>
      <c r="E20" s="35" t="s">
        <v>29</v>
      </c>
      <c r="F20" s="38">
        <v>300</v>
      </c>
      <c r="G20" s="36">
        <v>300</v>
      </c>
      <c r="H20" s="36">
        <v>2400</v>
      </c>
      <c r="I20" s="43">
        <v>8.7999999999999995E-2</v>
      </c>
      <c r="J20" s="38">
        <v>0.8</v>
      </c>
      <c r="K20" s="44">
        <v>0.3</v>
      </c>
      <c r="L20" s="38">
        <v>0.8</v>
      </c>
      <c r="M20" s="37">
        <f>+J20*K20*L20</f>
        <v>0.192</v>
      </c>
    </row>
    <row r="21" spans="1:13" s="45" customFormat="1" ht="10.5" x14ac:dyDescent="0.15">
      <c r="A21" s="42">
        <v>77111758</v>
      </c>
      <c r="B21" s="40" t="s">
        <v>20</v>
      </c>
      <c r="C21" s="39" t="s">
        <v>35</v>
      </c>
      <c r="D21" s="41" t="s">
        <v>36</v>
      </c>
      <c r="E21" s="35" t="s">
        <v>29</v>
      </c>
      <c r="F21" s="38">
        <v>560</v>
      </c>
      <c r="G21" s="36">
        <v>560</v>
      </c>
      <c r="H21" s="36">
        <v>2240</v>
      </c>
      <c r="I21" s="43">
        <v>8.7999999999999995E-2</v>
      </c>
      <c r="J21" s="38">
        <v>0.8</v>
      </c>
      <c r="K21" s="44">
        <v>0.52</v>
      </c>
      <c r="L21" s="38">
        <v>0.8</v>
      </c>
      <c r="M21" s="37">
        <f>+J21*K21*L21</f>
        <v>0.33280000000000004</v>
      </c>
    </row>
    <row r="22" spans="1:13" s="45" customFormat="1" ht="10.5" x14ac:dyDescent="0.15">
      <c r="A22" s="42">
        <v>77112032</v>
      </c>
      <c r="B22" s="40" t="s">
        <v>20</v>
      </c>
      <c r="C22" s="39" t="s">
        <v>37</v>
      </c>
      <c r="D22" s="41" t="s">
        <v>38</v>
      </c>
      <c r="E22" s="35" t="s">
        <v>29</v>
      </c>
      <c r="F22" s="38">
        <v>300</v>
      </c>
      <c r="G22" s="36">
        <v>300</v>
      </c>
      <c r="H22" s="36">
        <v>1800</v>
      </c>
      <c r="I22" s="43">
        <v>0.11700000000000001</v>
      </c>
      <c r="J22" s="38">
        <v>0.8</v>
      </c>
      <c r="K22" s="44">
        <v>0.4</v>
      </c>
      <c r="L22" s="38">
        <v>0.8</v>
      </c>
      <c r="M22" s="37">
        <f t="shared" si="0"/>
        <v>0.25600000000000006</v>
      </c>
    </row>
    <row r="23" spans="1:13" s="45" customFormat="1" ht="10.5" x14ac:dyDescent="0.15">
      <c r="A23" s="42">
        <v>77112062</v>
      </c>
      <c r="B23" s="40" t="s">
        <v>20</v>
      </c>
      <c r="C23" s="39" t="s">
        <v>39</v>
      </c>
      <c r="D23" s="41" t="s">
        <v>40</v>
      </c>
      <c r="E23" s="35" t="s">
        <v>29</v>
      </c>
      <c r="F23" s="38">
        <v>600</v>
      </c>
      <c r="G23" s="36">
        <v>600</v>
      </c>
      <c r="H23" s="36">
        <v>2400</v>
      </c>
      <c r="I23" s="43">
        <v>0.11700000000000001</v>
      </c>
      <c r="J23" s="38">
        <v>1.1000000000000001</v>
      </c>
      <c r="K23" s="44">
        <v>1.1000000000000001</v>
      </c>
      <c r="L23" s="38">
        <v>0.4</v>
      </c>
      <c r="M23" s="37">
        <f t="shared" si="0"/>
        <v>0.4840000000000001</v>
      </c>
    </row>
    <row r="24" spans="1:13" s="45" customFormat="1" ht="10.5" x14ac:dyDescent="0.15">
      <c r="A24" s="42">
        <v>77112542</v>
      </c>
      <c r="B24" s="40" t="s">
        <v>20</v>
      </c>
      <c r="C24" s="39" t="s">
        <v>41</v>
      </c>
      <c r="D24" s="41" t="s">
        <v>42</v>
      </c>
      <c r="E24" s="35" t="s">
        <v>29</v>
      </c>
      <c r="F24" s="38">
        <v>400</v>
      </c>
      <c r="G24" s="36">
        <v>400</v>
      </c>
      <c r="H24" s="36">
        <v>2000</v>
      </c>
      <c r="I24" s="43">
        <v>0.16400000000000001</v>
      </c>
      <c r="J24" s="38">
        <v>1.1000000000000001</v>
      </c>
      <c r="K24" s="44">
        <v>1.1000000000000001</v>
      </c>
      <c r="L24" s="38">
        <v>0.37</v>
      </c>
      <c r="M24" s="37">
        <f t="shared" si="0"/>
        <v>0.44770000000000004</v>
      </c>
    </row>
    <row r="25" spans="1:13" s="45" customFormat="1" ht="10.5" x14ac:dyDescent="0.15">
      <c r="A25" s="42">
        <v>77570025</v>
      </c>
      <c r="B25" s="40" t="s">
        <v>20</v>
      </c>
      <c r="C25" s="39" t="s">
        <v>43</v>
      </c>
      <c r="D25" s="41" t="s">
        <v>44</v>
      </c>
      <c r="E25" s="35" t="s">
        <v>29</v>
      </c>
      <c r="F25" s="38">
        <v>32</v>
      </c>
      <c r="G25" s="36">
        <v>32</v>
      </c>
      <c r="H25" s="36"/>
      <c r="I25" s="43">
        <v>0.318</v>
      </c>
      <c r="J25" s="38">
        <v>2.02</v>
      </c>
      <c r="K25" s="44">
        <v>0.15</v>
      </c>
      <c r="L25" s="38">
        <v>0.105</v>
      </c>
      <c r="M25" s="37">
        <f>+J25*K25*L25/16</f>
        <v>1.9884374999999998E-3</v>
      </c>
    </row>
    <row r="26" spans="1:13" s="45" customFormat="1" ht="10.5" x14ac:dyDescent="0.15">
      <c r="A26" s="42">
        <v>77570010</v>
      </c>
      <c r="B26" s="40" t="s">
        <v>20</v>
      </c>
      <c r="C26" s="39" t="s">
        <v>45</v>
      </c>
      <c r="D26" s="41" t="s">
        <v>46</v>
      </c>
      <c r="E26" s="35" t="s">
        <v>29</v>
      </c>
      <c r="F26" s="38">
        <v>10</v>
      </c>
      <c r="G26" s="36">
        <v>10</v>
      </c>
      <c r="H26" s="36"/>
      <c r="I26" s="43">
        <v>0.17899999999999999</v>
      </c>
      <c r="J26" s="38">
        <v>1.0149999999999999</v>
      </c>
      <c r="K26" s="44">
        <v>0.14499999999999999</v>
      </c>
      <c r="L26" s="38">
        <v>0.04</v>
      </c>
      <c r="M26" s="37">
        <f>+J26*K26*L26/10</f>
        <v>5.8869999999999994E-4</v>
      </c>
    </row>
    <row r="27" spans="1:13" s="45" customFormat="1" ht="10.5" x14ac:dyDescent="0.15">
      <c r="A27" s="42">
        <v>77570015</v>
      </c>
      <c r="B27" s="40" t="s">
        <v>20</v>
      </c>
      <c r="C27" s="39" t="s">
        <v>48</v>
      </c>
      <c r="D27" s="41" t="s">
        <v>47</v>
      </c>
      <c r="E27" s="35" t="s">
        <v>29</v>
      </c>
      <c r="F27" s="38">
        <v>10</v>
      </c>
      <c r="G27" s="36">
        <v>10</v>
      </c>
      <c r="H27" s="36"/>
      <c r="I27" s="43">
        <v>0.2</v>
      </c>
      <c r="J27" s="38">
        <v>1</v>
      </c>
      <c r="K27" s="44">
        <v>0.15</v>
      </c>
      <c r="L27" s="38">
        <v>0.05</v>
      </c>
      <c r="M27" s="37">
        <f>+J27*K27*L27/10</f>
        <v>7.5000000000000002E-4</v>
      </c>
    </row>
    <row r="28" spans="1:13" s="45" customFormat="1" ht="10.5" x14ac:dyDescent="0.15">
      <c r="A28" s="42">
        <v>3601108</v>
      </c>
      <c r="B28" s="40" t="s">
        <v>96</v>
      </c>
      <c r="C28" s="39" t="s">
        <v>49</v>
      </c>
      <c r="D28" s="41" t="s">
        <v>50</v>
      </c>
      <c r="E28" s="35" t="s">
        <v>16</v>
      </c>
      <c r="F28" s="38">
        <v>1</v>
      </c>
      <c r="G28" s="36">
        <v>1</v>
      </c>
      <c r="H28" s="36"/>
      <c r="I28" s="43">
        <v>0.86499999999999999</v>
      </c>
      <c r="J28" s="38">
        <v>0.31</v>
      </c>
      <c r="K28" s="44">
        <v>0.26</v>
      </c>
      <c r="L28" s="38">
        <v>0.14000000000000001</v>
      </c>
      <c r="M28" s="37">
        <f t="shared" si="0"/>
        <v>1.1284000000000002E-2</v>
      </c>
    </row>
    <row r="29" spans="1:13" s="45" customFormat="1" ht="10.5" x14ac:dyDescent="0.15">
      <c r="A29" s="42">
        <v>641024</v>
      </c>
      <c r="B29" s="40" t="s">
        <v>53</v>
      </c>
      <c r="C29" s="39" t="s">
        <v>52</v>
      </c>
      <c r="D29" s="41" t="s">
        <v>74</v>
      </c>
      <c r="E29" s="35" t="s">
        <v>18</v>
      </c>
      <c r="F29" s="38">
        <v>1</v>
      </c>
      <c r="G29" s="36">
        <v>1</v>
      </c>
      <c r="H29" s="36"/>
      <c r="I29" s="43">
        <v>3.6520000000000001</v>
      </c>
      <c r="J29" s="38">
        <v>1.2</v>
      </c>
      <c r="K29" s="44">
        <v>0.2</v>
      </c>
      <c r="L29" s="38">
        <v>0.12</v>
      </c>
      <c r="M29" s="37">
        <f t="shared" si="0"/>
        <v>2.8799999999999999E-2</v>
      </c>
    </row>
    <row r="30" spans="1:13" s="45" customFormat="1" ht="10.5" x14ac:dyDescent="0.15">
      <c r="A30" s="42">
        <v>641025</v>
      </c>
      <c r="B30" s="40" t="s">
        <v>53</v>
      </c>
      <c r="C30" s="39" t="s">
        <v>59</v>
      </c>
      <c r="D30" s="41" t="s">
        <v>76</v>
      </c>
      <c r="E30" s="35" t="s">
        <v>18</v>
      </c>
      <c r="F30" s="38">
        <v>1</v>
      </c>
      <c r="G30" s="36">
        <v>1</v>
      </c>
      <c r="H30" s="36"/>
      <c r="I30" s="43">
        <v>3.6520000000000001</v>
      </c>
      <c r="J30" s="38">
        <v>1.2</v>
      </c>
      <c r="K30" s="44">
        <v>0.2</v>
      </c>
      <c r="L30" s="38">
        <v>0.12</v>
      </c>
      <c r="M30" s="37">
        <f t="shared" si="0"/>
        <v>2.8799999999999999E-2</v>
      </c>
    </row>
    <row r="31" spans="1:13" s="45" customFormat="1" ht="10.5" x14ac:dyDescent="0.15">
      <c r="A31" s="42">
        <v>9020060</v>
      </c>
      <c r="B31" s="40" t="s">
        <v>54</v>
      </c>
      <c r="C31" s="39" t="s">
        <v>58</v>
      </c>
      <c r="D31" s="41" t="s">
        <v>77</v>
      </c>
      <c r="E31" s="35" t="s">
        <v>16</v>
      </c>
      <c r="F31" s="38">
        <v>1</v>
      </c>
      <c r="G31" s="36">
        <v>10</v>
      </c>
      <c r="H31" s="36"/>
      <c r="I31" s="43">
        <v>1.589</v>
      </c>
      <c r="J31" s="38">
        <v>0.48499999999999999</v>
      </c>
      <c r="K31" s="44">
        <v>0.17499999999999999</v>
      </c>
      <c r="L31" s="38">
        <v>0.106</v>
      </c>
      <c r="M31" s="37">
        <f t="shared" si="0"/>
        <v>8.9967499999999995E-3</v>
      </c>
    </row>
    <row r="32" spans="1:13" s="45" customFormat="1" ht="10.5" x14ac:dyDescent="0.15">
      <c r="A32" s="42">
        <v>9020061</v>
      </c>
      <c r="B32" s="40" t="s">
        <v>54</v>
      </c>
      <c r="C32" s="39" t="s">
        <v>57</v>
      </c>
      <c r="D32" s="41" t="s">
        <v>78</v>
      </c>
      <c r="E32" s="35" t="s">
        <v>16</v>
      </c>
      <c r="F32" s="38">
        <v>1</v>
      </c>
      <c r="G32" s="36">
        <v>10</v>
      </c>
      <c r="H32" s="36"/>
      <c r="I32" s="43">
        <v>1.347</v>
      </c>
      <c r="J32" s="38">
        <v>0.47799999999999998</v>
      </c>
      <c r="K32" s="44">
        <v>0.17499999999999999</v>
      </c>
      <c r="L32" s="38">
        <v>0.111</v>
      </c>
      <c r="M32" s="37">
        <f t="shared" si="0"/>
        <v>9.285149999999999E-3</v>
      </c>
    </row>
    <row r="33" spans="1:13" s="45" customFormat="1" ht="10.5" x14ac:dyDescent="0.15">
      <c r="A33" s="42">
        <v>9370501</v>
      </c>
      <c r="B33" s="40" t="s">
        <v>54</v>
      </c>
      <c r="C33" s="39" t="s">
        <v>80</v>
      </c>
      <c r="D33" s="41" t="s">
        <v>79</v>
      </c>
      <c r="E33" s="35" t="s">
        <v>16</v>
      </c>
      <c r="F33" s="38">
        <v>1</v>
      </c>
      <c r="G33" s="36">
        <v>10</v>
      </c>
      <c r="H33" s="36">
        <v>20</v>
      </c>
      <c r="I33" s="43">
        <v>7.4290000000000003</v>
      </c>
      <c r="J33" s="38">
        <v>0.91500000000000004</v>
      </c>
      <c r="K33" s="44">
        <v>0.51</v>
      </c>
      <c r="L33" s="38">
        <v>0.156</v>
      </c>
      <c r="M33" s="37">
        <f>+J33*K33*L33</f>
        <v>7.2797399999999998E-2</v>
      </c>
    </row>
    <row r="34" spans="1:13" s="45" customFormat="1" ht="10.5" x14ac:dyDescent="0.15">
      <c r="A34" s="42">
        <v>9880082</v>
      </c>
      <c r="B34" s="40" t="s">
        <v>54</v>
      </c>
      <c r="C34" s="39" t="s">
        <v>56</v>
      </c>
      <c r="D34" s="41" t="s">
        <v>81</v>
      </c>
      <c r="E34" s="35" t="s">
        <v>16</v>
      </c>
      <c r="F34" s="38">
        <v>1</v>
      </c>
      <c r="G34" s="36">
        <v>1</v>
      </c>
      <c r="H34" s="36"/>
      <c r="I34" s="43">
        <v>0.61799999999999999</v>
      </c>
      <c r="J34" s="38">
        <v>0.4</v>
      </c>
      <c r="K34" s="44">
        <v>0.2</v>
      </c>
      <c r="L34" s="38">
        <v>0.09</v>
      </c>
      <c r="M34" s="37">
        <f t="shared" si="0"/>
        <v>7.2000000000000015E-3</v>
      </c>
    </row>
    <row r="35" spans="1:13" s="45" customFormat="1" ht="10.5" x14ac:dyDescent="0.15">
      <c r="A35" s="42">
        <v>9410000</v>
      </c>
      <c r="B35" s="40" t="s">
        <v>54</v>
      </c>
      <c r="C35" s="39" t="s">
        <v>60</v>
      </c>
      <c r="D35" s="41" t="s">
        <v>82</v>
      </c>
      <c r="E35" s="35" t="s">
        <v>16</v>
      </c>
      <c r="F35" s="38">
        <v>1</v>
      </c>
      <c r="G35" s="36">
        <v>1</v>
      </c>
      <c r="H35" s="36">
        <v>40</v>
      </c>
      <c r="I35" s="43">
        <v>6.226</v>
      </c>
      <c r="J35" s="38">
        <v>1.1499999999999999</v>
      </c>
      <c r="K35" s="44">
        <v>0.32500000000000001</v>
      </c>
      <c r="L35" s="38">
        <v>7.8E-2</v>
      </c>
      <c r="M35" s="37">
        <f t="shared" si="0"/>
        <v>2.9152499999999998E-2</v>
      </c>
    </row>
    <row r="36" spans="1:13" s="45" customFormat="1" ht="10.5" x14ac:dyDescent="0.15">
      <c r="A36" s="42">
        <v>15103069</v>
      </c>
      <c r="B36" s="40" t="s">
        <v>55</v>
      </c>
      <c r="C36" s="39" t="s">
        <v>61</v>
      </c>
      <c r="D36" s="41" t="s">
        <v>83</v>
      </c>
      <c r="E36" s="35" t="s">
        <v>16</v>
      </c>
      <c r="F36" s="38">
        <v>1</v>
      </c>
      <c r="G36" s="36">
        <v>1</v>
      </c>
      <c r="H36" s="36">
        <v>40</v>
      </c>
      <c r="I36" s="43">
        <v>2.383</v>
      </c>
      <c r="J36" s="38">
        <v>1.1850000000000001</v>
      </c>
      <c r="K36" s="44">
        <v>0.13200000000000001</v>
      </c>
      <c r="L36" s="38">
        <v>0.09</v>
      </c>
      <c r="M36" s="37">
        <f t="shared" si="0"/>
        <v>1.40778E-2</v>
      </c>
    </row>
    <row r="37" spans="1:13" s="45" customFormat="1" ht="10.5" x14ac:dyDescent="0.15">
      <c r="A37" s="42">
        <v>15103079</v>
      </c>
      <c r="B37" s="40" t="s">
        <v>55</v>
      </c>
      <c r="C37" s="39" t="s">
        <v>62</v>
      </c>
      <c r="D37" s="41" t="s">
        <v>84</v>
      </c>
      <c r="E37" s="35" t="s">
        <v>16</v>
      </c>
      <c r="F37" s="38">
        <v>1</v>
      </c>
      <c r="G37" s="36">
        <v>1</v>
      </c>
      <c r="H37" s="36">
        <v>40</v>
      </c>
      <c r="I37" s="43">
        <v>2.6379999999999999</v>
      </c>
      <c r="J37" s="38">
        <v>1.1850000000000001</v>
      </c>
      <c r="K37" s="44">
        <v>0.13200000000000001</v>
      </c>
      <c r="L37" s="38">
        <v>0.09</v>
      </c>
      <c r="M37" s="37">
        <f t="shared" si="0"/>
        <v>1.40778E-2</v>
      </c>
    </row>
    <row r="38" spans="1:13" s="45" customFormat="1" ht="10.5" x14ac:dyDescent="0.15">
      <c r="A38" s="42">
        <v>15103089</v>
      </c>
      <c r="B38" s="40" t="s">
        <v>55</v>
      </c>
      <c r="C38" s="39" t="s">
        <v>63</v>
      </c>
      <c r="D38" s="41" t="s">
        <v>85</v>
      </c>
      <c r="E38" s="35" t="s">
        <v>16</v>
      </c>
      <c r="F38" s="38">
        <v>1</v>
      </c>
      <c r="G38" s="36">
        <v>1</v>
      </c>
      <c r="H38" s="36">
        <v>40</v>
      </c>
      <c r="I38" s="43">
        <v>2.923</v>
      </c>
      <c r="J38" s="38">
        <v>1.1850000000000001</v>
      </c>
      <c r="K38" s="44">
        <v>0.13200000000000001</v>
      </c>
      <c r="L38" s="38">
        <v>0.09</v>
      </c>
      <c r="M38" s="37">
        <f t="shared" si="0"/>
        <v>1.40778E-2</v>
      </c>
    </row>
    <row r="39" spans="1:13" s="45" customFormat="1" ht="10.5" x14ac:dyDescent="0.15">
      <c r="A39" s="42">
        <v>15103099</v>
      </c>
      <c r="B39" s="40" t="s">
        <v>55</v>
      </c>
      <c r="C39" s="39" t="s">
        <v>64</v>
      </c>
      <c r="D39" s="41" t="s">
        <v>86</v>
      </c>
      <c r="E39" s="35" t="s">
        <v>16</v>
      </c>
      <c r="F39" s="38">
        <v>1</v>
      </c>
      <c r="G39" s="36">
        <v>1</v>
      </c>
      <c r="H39" s="36">
        <v>40</v>
      </c>
      <c r="I39" s="43">
        <v>2.7559999999999998</v>
      </c>
      <c r="J39" s="38">
        <v>1.1850000000000001</v>
      </c>
      <c r="K39" s="44">
        <v>0.13200000000000001</v>
      </c>
      <c r="L39" s="38">
        <v>0.09</v>
      </c>
      <c r="M39" s="37">
        <f t="shared" si="0"/>
        <v>1.40778E-2</v>
      </c>
    </row>
    <row r="40" spans="1:13" s="45" customFormat="1" ht="10.5" x14ac:dyDescent="0.15">
      <c r="A40" s="42">
        <v>15301100</v>
      </c>
      <c r="B40" s="40" t="s">
        <v>75</v>
      </c>
      <c r="C40" s="39" t="s">
        <v>65</v>
      </c>
      <c r="D40" s="41" t="s">
        <v>87</v>
      </c>
      <c r="E40" s="35" t="s">
        <v>16</v>
      </c>
      <c r="F40" s="38">
        <v>1</v>
      </c>
      <c r="G40" s="36">
        <v>1</v>
      </c>
      <c r="H40" s="36">
        <v>32</v>
      </c>
      <c r="I40" s="43">
        <v>1.4</v>
      </c>
      <c r="J40" s="38">
        <v>1.1499999999999999</v>
      </c>
      <c r="K40" s="44">
        <v>0.28999999999999998</v>
      </c>
      <c r="L40" s="38">
        <v>0.1</v>
      </c>
      <c r="M40" s="37">
        <f t="shared" si="0"/>
        <v>3.3349999999999998E-2</v>
      </c>
    </row>
    <row r="41" spans="1:13" s="45" customFormat="1" ht="10.5" x14ac:dyDescent="0.15">
      <c r="A41" s="42">
        <v>9820703</v>
      </c>
      <c r="B41" s="40" t="s">
        <v>73</v>
      </c>
      <c r="C41" s="39" t="s">
        <v>72</v>
      </c>
      <c r="D41" s="41" t="s">
        <v>88</v>
      </c>
      <c r="E41" s="35" t="s">
        <v>16</v>
      </c>
      <c r="F41" s="38">
        <v>1</v>
      </c>
      <c r="G41" s="36">
        <v>1</v>
      </c>
      <c r="H41" s="36"/>
      <c r="I41" s="43">
        <v>0.01</v>
      </c>
      <c r="J41" s="38">
        <v>0.08</v>
      </c>
      <c r="K41" s="44">
        <v>0.1</v>
      </c>
      <c r="L41" s="38">
        <v>2.1000000000000001E-2</v>
      </c>
      <c r="M41" s="37">
        <f t="shared" si="0"/>
        <v>1.6800000000000002E-4</v>
      </c>
    </row>
    <row r="42" spans="1:13" s="45" customFormat="1" ht="10.5" x14ac:dyDescent="0.15">
      <c r="A42" s="42">
        <v>9820254</v>
      </c>
      <c r="B42" s="40" t="s">
        <v>54</v>
      </c>
      <c r="C42" s="39" t="s">
        <v>66</v>
      </c>
      <c r="D42" s="41" t="s">
        <v>89</v>
      </c>
      <c r="E42" s="35" t="s">
        <v>16</v>
      </c>
      <c r="F42" s="38">
        <v>1</v>
      </c>
      <c r="G42" s="36">
        <v>1</v>
      </c>
      <c r="H42" s="36"/>
      <c r="I42" s="43">
        <v>0.02</v>
      </c>
      <c r="J42" s="38">
        <v>0.10100000000000001</v>
      </c>
      <c r="K42" s="44">
        <v>8.5999999999999993E-2</v>
      </c>
      <c r="L42" s="38">
        <v>3.5000000000000003E-2</v>
      </c>
      <c r="M42" s="37">
        <f t="shared" si="0"/>
        <v>3.0401000000000001E-4</v>
      </c>
    </row>
    <row r="43" spans="1:13" s="45" customFormat="1" ht="10.5" x14ac:dyDescent="0.15">
      <c r="A43" s="42">
        <v>9820256</v>
      </c>
      <c r="B43" s="40" t="s">
        <v>54</v>
      </c>
      <c r="C43" s="39" t="s">
        <v>67</v>
      </c>
      <c r="D43" s="41" t="s">
        <v>90</v>
      </c>
      <c r="E43" s="35" t="s">
        <v>16</v>
      </c>
      <c r="F43" s="38">
        <v>1</v>
      </c>
      <c r="G43" s="36">
        <v>20</v>
      </c>
      <c r="H43" s="36"/>
      <c r="I43" s="43">
        <v>3.3000000000000002E-2</v>
      </c>
      <c r="J43" s="38">
        <v>0.11899999999999999</v>
      </c>
      <c r="K43" s="44">
        <v>0.13</v>
      </c>
      <c r="L43" s="38">
        <v>0.05</v>
      </c>
      <c r="M43" s="37">
        <f t="shared" si="0"/>
        <v>7.7349999999999999E-4</v>
      </c>
    </row>
    <row r="44" spans="1:13" s="45" customFormat="1" ht="10.5" x14ac:dyDescent="0.15">
      <c r="A44" s="42">
        <v>9820146</v>
      </c>
      <c r="B44" s="40" t="s">
        <v>54</v>
      </c>
      <c r="C44" s="39" t="s">
        <v>68</v>
      </c>
      <c r="D44" s="41" t="s">
        <v>91</v>
      </c>
      <c r="E44" s="35" t="s">
        <v>16</v>
      </c>
      <c r="F44" s="38">
        <v>1</v>
      </c>
      <c r="G44" s="36">
        <v>1</v>
      </c>
      <c r="H44" s="36"/>
      <c r="I44" s="43">
        <v>0.44400000000000001</v>
      </c>
      <c r="J44" s="38">
        <v>0.17899999999999999</v>
      </c>
      <c r="K44" s="44">
        <v>0.14099999999999999</v>
      </c>
      <c r="L44" s="38">
        <v>0.104</v>
      </c>
      <c r="M44" s="37">
        <f t="shared" si="0"/>
        <v>2.6248559999999996E-3</v>
      </c>
    </row>
    <row r="45" spans="1:13" s="45" customFormat="1" ht="10.5" x14ac:dyDescent="0.15">
      <c r="A45" s="42">
        <v>675022</v>
      </c>
      <c r="B45" s="40" t="s">
        <v>53</v>
      </c>
      <c r="C45" s="39" t="s">
        <v>69</v>
      </c>
      <c r="D45" s="41" t="s">
        <v>92</v>
      </c>
      <c r="E45" s="35" t="s">
        <v>16</v>
      </c>
      <c r="F45" s="38">
        <v>1</v>
      </c>
      <c r="G45" s="36">
        <v>1</v>
      </c>
      <c r="H45" s="36"/>
      <c r="I45" s="43">
        <v>0.188</v>
      </c>
      <c r="J45" s="38">
        <v>0.45400000000000001</v>
      </c>
      <c r="K45" s="44">
        <v>0.11</v>
      </c>
      <c r="L45" s="38">
        <v>2.5000000000000001E-2</v>
      </c>
      <c r="M45" s="37">
        <f t="shared" si="0"/>
        <v>1.2485000000000003E-3</v>
      </c>
    </row>
    <row r="46" spans="1:13" s="45" customFormat="1" ht="10.5" x14ac:dyDescent="0.15">
      <c r="A46" s="42">
        <v>15190017</v>
      </c>
      <c r="B46" s="40" t="s">
        <v>55</v>
      </c>
      <c r="C46" s="39" t="s">
        <v>70</v>
      </c>
      <c r="D46" s="41" t="s">
        <v>93</v>
      </c>
      <c r="E46" s="35" t="s">
        <v>16</v>
      </c>
      <c r="F46" s="38">
        <v>1</v>
      </c>
      <c r="G46" s="36">
        <v>1</v>
      </c>
      <c r="H46" s="36"/>
      <c r="I46" s="43">
        <v>0.69499999999999995</v>
      </c>
      <c r="J46" s="38">
        <v>0.63500000000000001</v>
      </c>
      <c r="K46" s="44">
        <v>8.5000000000000006E-2</v>
      </c>
      <c r="L46" s="38">
        <v>4.7E-2</v>
      </c>
      <c r="M46" s="37">
        <f t="shared" si="0"/>
        <v>2.5368249999999999E-3</v>
      </c>
    </row>
    <row r="47" spans="1:13" s="45" customFormat="1" ht="10.5" x14ac:dyDescent="0.15">
      <c r="A47" s="42">
        <v>15190016</v>
      </c>
      <c r="B47" s="40" t="s">
        <v>55</v>
      </c>
      <c r="C47" s="39" t="s">
        <v>71</v>
      </c>
      <c r="D47" s="41" t="s">
        <v>94</v>
      </c>
      <c r="E47" s="35" t="s">
        <v>16</v>
      </c>
      <c r="F47" s="38">
        <v>1</v>
      </c>
      <c r="G47" s="36">
        <v>1</v>
      </c>
      <c r="H47" s="36"/>
      <c r="I47" s="43">
        <v>7.5999999999999998E-2</v>
      </c>
      <c r="J47" s="38">
        <v>0.28499999999999998</v>
      </c>
      <c r="K47" s="44">
        <v>0.19600000000000001</v>
      </c>
      <c r="L47" s="38">
        <v>0.83</v>
      </c>
      <c r="M47" s="37">
        <f t="shared" si="0"/>
        <v>4.6363799999999997E-2</v>
      </c>
    </row>
    <row r="48" spans="1:13" x14ac:dyDescent="0.25">
      <c r="D48" s="46"/>
    </row>
    <row r="49" spans="4:4" x14ac:dyDescent="0.25">
      <c r="D49" s="46"/>
    </row>
    <row r="50" spans="4:4" x14ac:dyDescent="0.25">
      <c r="D50" s="46"/>
    </row>
    <row r="51" spans="4:4" x14ac:dyDescent="0.25">
      <c r="D51" s="46"/>
    </row>
    <row r="52" spans="4:4" x14ac:dyDescent="0.25">
      <c r="D52" s="46"/>
    </row>
    <row r="53" spans="4:4" x14ac:dyDescent="0.25">
      <c r="D53" s="46"/>
    </row>
    <row r="54" spans="4:4" x14ac:dyDescent="0.25">
      <c r="D54" s="46"/>
    </row>
    <row r="55" spans="4:4" x14ac:dyDescent="0.25">
      <c r="D55" s="46"/>
    </row>
    <row r="56" spans="4:4" x14ac:dyDescent="0.25">
      <c r="D56" s="46"/>
    </row>
    <row r="57" spans="4:4" x14ac:dyDescent="0.25">
      <c r="D57" s="46"/>
    </row>
    <row r="58" spans="4:4" x14ac:dyDescent="0.25">
      <c r="D58" s="46"/>
    </row>
    <row r="59" spans="4:4" x14ac:dyDescent="0.25">
      <c r="D59" s="46"/>
    </row>
    <row r="60" spans="4:4" x14ac:dyDescent="0.25">
      <c r="D60" s="46"/>
    </row>
    <row r="61" spans="4:4" x14ac:dyDescent="0.25">
      <c r="D61" s="46"/>
    </row>
    <row r="62" spans="4:4" x14ac:dyDescent="0.25">
      <c r="D62" s="46"/>
    </row>
    <row r="63" spans="4:4" x14ac:dyDescent="0.25">
      <c r="D63" s="46"/>
    </row>
    <row r="64" spans="4:4" x14ac:dyDescent="0.25">
      <c r="D64" s="46"/>
    </row>
    <row r="65" spans="4:4" x14ac:dyDescent="0.25">
      <c r="D65" s="46"/>
    </row>
    <row r="66" spans="4:4" x14ac:dyDescent="0.25">
      <c r="D66" s="46"/>
    </row>
    <row r="67" spans="4:4" x14ac:dyDescent="0.25">
      <c r="D67" s="46"/>
    </row>
    <row r="68" spans="4:4" x14ac:dyDescent="0.25">
      <c r="D68" s="46"/>
    </row>
    <row r="69" spans="4:4" x14ac:dyDescent="0.25">
      <c r="D69" s="46"/>
    </row>
    <row r="70" spans="4:4" x14ac:dyDescent="0.25">
      <c r="D70" s="46"/>
    </row>
    <row r="71" spans="4:4" x14ac:dyDescent="0.25">
      <c r="D71" s="46"/>
    </row>
    <row r="72" spans="4:4" x14ac:dyDescent="0.25">
      <c r="D72" s="46"/>
    </row>
    <row r="73" spans="4:4" x14ac:dyDescent="0.25">
      <c r="D73" s="46"/>
    </row>
    <row r="74" spans="4:4" x14ac:dyDescent="0.25">
      <c r="D74" s="46"/>
    </row>
    <row r="75" spans="4:4" x14ac:dyDescent="0.25">
      <c r="D75" s="46"/>
    </row>
    <row r="76" spans="4:4" x14ac:dyDescent="0.25">
      <c r="D76" s="46"/>
    </row>
    <row r="77" spans="4:4" x14ac:dyDescent="0.25">
      <c r="D77" s="46"/>
    </row>
    <row r="78" spans="4:4" x14ac:dyDescent="0.25">
      <c r="D78" s="46"/>
    </row>
    <row r="79" spans="4:4" x14ac:dyDescent="0.25">
      <c r="D79" s="46"/>
    </row>
    <row r="80" spans="4:4" x14ac:dyDescent="0.25">
      <c r="D80" s="46"/>
    </row>
    <row r="81" spans="4:4" x14ac:dyDescent="0.25">
      <c r="D81" s="46"/>
    </row>
    <row r="82" spans="4:4" x14ac:dyDescent="0.25">
      <c r="D82" s="46"/>
    </row>
    <row r="83" spans="4:4" x14ac:dyDescent="0.25">
      <c r="D83" s="46"/>
    </row>
    <row r="84" spans="4:4" x14ac:dyDescent="0.25">
      <c r="D84" s="46"/>
    </row>
    <row r="85" spans="4:4" x14ac:dyDescent="0.25">
      <c r="D85" s="46"/>
    </row>
    <row r="86" spans="4:4" x14ac:dyDescent="0.25">
      <c r="D86" s="46"/>
    </row>
    <row r="87" spans="4:4" x14ac:dyDescent="0.25">
      <c r="D87" s="46"/>
    </row>
    <row r="88" spans="4:4" x14ac:dyDescent="0.25">
      <c r="D88" s="46"/>
    </row>
    <row r="89" spans="4:4" x14ac:dyDescent="0.25">
      <c r="D89" s="46"/>
    </row>
    <row r="90" spans="4:4" x14ac:dyDescent="0.25">
      <c r="D90" s="46"/>
    </row>
    <row r="91" spans="4:4" x14ac:dyDescent="0.25">
      <c r="D91" s="46"/>
    </row>
    <row r="92" spans="4:4" x14ac:dyDescent="0.25">
      <c r="D92" s="46"/>
    </row>
    <row r="93" spans="4:4" x14ac:dyDescent="0.25">
      <c r="D93" s="46"/>
    </row>
    <row r="94" spans="4:4" x14ac:dyDescent="0.25">
      <c r="D94" s="46"/>
    </row>
    <row r="95" spans="4:4" x14ac:dyDescent="0.25">
      <c r="D95" s="46"/>
    </row>
    <row r="96" spans="4:4" x14ac:dyDescent="0.25">
      <c r="D96" s="46"/>
    </row>
    <row r="97" spans="1:13" x14ac:dyDescent="0.25">
      <c r="A97" s="8"/>
      <c r="B97" s="1"/>
      <c r="C97" s="11"/>
      <c r="D97" s="3"/>
      <c r="E97" s="3"/>
      <c r="F97" s="4"/>
      <c r="G97" s="4"/>
      <c r="H97" s="4"/>
      <c r="I97" s="5"/>
      <c r="J97" s="5"/>
      <c r="K97" s="5"/>
      <c r="L97" s="5"/>
      <c r="M97" s="6"/>
    </row>
    <row r="98" spans="1:13" x14ac:dyDescent="0.25">
      <c r="A98" s="8"/>
      <c r="B98" s="1"/>
      <c r="C98" s="7"/>
      <c r="D98" s="3"/>
      <c r="E98" s="3"/>
      <c r="F98" s="4"/>
      <c r="G98" s="4"/>
      <c r="H98" s="4"/>
      <c r="I98" s="5"/>
      <c r="J98" s="5"/>
      <c r="K98" s="5"/>
      <c r="L98" s="5"/>
      <c r="M98" s="6"/>
    </row>
    <row r="99" spans="1:13" x14ac:dyDescent="0.25">
      <c r="A99" s="10"/>
      <c r="B99" s="8"/>
      <c r="C99" s="2"/>
      <c r="D99" s="3"/>
      <c r="E99" s="3"/>
      <c r="F99" s="4"/>
      <c r="G99" s="4"/>
      <c r="H99" s="4"/>
      <c r="I99" s="5"/>
      <c r="J99" s="4"/>
      <c r="K99" s="5"/>
      <c r="L99" s="4"/>
      <c r="M99" s="6">
        <f t="shared" ref="M65:M102" si="1">+J99*K99*L99</f>
        <v>0</v>
      </c>
    </row>
    <row r="100" spans="1:13" x14ac:dyDescent="0.25">
      <c r="A100" s="10"/>
      <c r="B100" s="1"/>
      <c r="C100" s="9"/>
      <c r="D100" s="3"/>
      <c r="E100" s="3"/>
      <c r="F100" s="4"/>
      <c r="G100" s="4"/>
      <c r="H100" s="4"/>
      <c r="I100" s="5"/>
      <c r="J100" s="5"/>
      <c r="K100" s="5"/>
      <c r="L100" s="5"/>
      <c r="M100" s="6">
        <f t="shared" si="1"/>
        <v>0</v>
      </c>
    </row>
    <row r="101" spans="1:13" x14ac:dyDescent="0.25">
      <c r="A101" s="10"/>
      <c r="B101" s="1"/>
      <c r="C101" s="9"/>
      <c r="D101" s="3"/>
      <c r="E101" s="3"/>
      <c r="F101" s="4"/>
      <c r="G101" s="4"/>
      <c r="H101" s="4"/>
      <c r="I101" s="5"/>
      <c r="J101" s="4"/>
      <c r="K101" s="4"/>
      <c r="L101" s="4"/>
      <c r="M101" s="6">
        <f t="shared" si="1"/>
        <v>0</v>
      </c>
    </row>
    <row r="102" spans="1:13" x14ac:dyDescent="0.25">
      <c r="A102" s="8"/>
      <c r="B102" s="1"/>
      <c r="C102" s="2"/>
      <c r="D102" s="3"/>
      <c r="E102" s="3"/>
      <c r="F102" s="4"/>
      <c r="G102" s="4"/>
      <c r="H102" s="4"/>
      <c r="I102" s="5"/>
      <c r="J102" s="5"/>
      <c r="K102" s="5"/>
      <c r="L102" s="5"/>
      <c r="M102" s="6">
        <f t="shared" si="1"/>
        <v>0</v>
      </c>
    </row>
  </sheetData>
  <mergeCells count="8">
    <mergeCell ref="A1:A3"/>
    <mergeCell ref="B1:B3"/>
    <mergeCell ref="C1:C3"/>
    <mergeCell ref="D1:D3"/>
    <mergeCell ref="J1:M1"/>
    <mergeCell ref="J2:L2"/>
    <mergeCell ref="M2:M3"/>
    <mergeCell ref="E1:E3"/>
  </mergeCells>
  <conditionalFormatting sqref="A4 C4:E4 D5:D16">
    <cfRule type="expression" dxfId="21" priority="166">
      <formula>ROW(A4)=AktywnyWiersz</formula>
    </cfRule>
  </conditionalFormatting>
  <conditionalFormatting sqref="A5:A9 A14:A17">
    <cfRule type="duplicateValues" dxfId="20" priority="14"/>
  </conditionalFormatting>
  <conditionalFormatting sqref="A10:A13">
    <cfRule type="duplicateValues" dxfId="19" priority="3"/>
  </conditionalFormatting>
  <conditionalFormatting sqref="A18:A20">
    <cfRule type="duplicateValues" dxfId="18" priority="167"/>
  </conditionalFormatting>
  <conditionalFormatting sqref="D97:D98">
    <cfRule type="expression" dxfId="10" priority="31">
      <formula>ROW(D97)=AktywnyWiersz</formula>
    </cfRule>
  </conditionalFormatting>
  <conditionalFormatting sqref="D102:E102">
    <cfRule type="expression" dxfId="9" priority="15">
      <formula>ROW(D102)=AktywnyWiersz</formula>
    </cfRule>
  </conditionalFormatting>
  <conditionalFormatting sqref="E5:E20">
    <cfRule type="expression" dxfId="8" priority="7">
      <formula>ROW(E5)=AktywnyWiersz</formula>
    </cfRule>
  </conditionalFormatting>
  <conditionalFormatting sqref="E97:E98">
    <cfRule type="expression" dxfId="6" priority="26">
      <formula>ROW(E97)=AktywnyWiersz</formula>
    </cfRule>
  </conditionalFormatting>
  <conditionalFormatting sqref="I4:I20">
    <cfRule type="expression" dxfId="5" priority="39">
      <formula>ROW(I4)=AktywnyWiersz</formula>
    </cfRule>
  </conditionalFormatting>
  <conditionalFormatting sqref="I97:I98">
    <cfRule type="expression" dxfId="3" priority="27">
      <formula>ROW(I97)=AktywnyWiersz</formula>
    </cfRule>
  </conditionalFormatting>
  <conditionalFormatting sqref="I102">
    <cfRule type="expression" dxfId="2" priority="16">
      <formula>ROW(I102)=AktywnyWiersz</formula>
    </cfRule>
  </conditionalFormatting>
  <conditionalFormatting sqref="A4:A47">
    <cfRule type="duplicateValues" dxfId="1" priority="2"/>
  </conditionalFormatting>
  <conditionalFormatting sqref="D4:E47 I4:I47">
    <cfRule type="expression" dxfId="0" priority="1">
      <formula>ROW(D4)=AktywnyWiersz</formula>
    </cfRule>
  </conditionalFormatting>
  <pageMargins left="0.7" right="0.7" top="0.75" bottom="0.75" header="0.3" footer="0.3"/>
  <pageSetup paperSize="9" orientation="landscape" r:id="rId1"/>
  <ignoredErrors>
    <ignoredError sqref="D18:D47" numberStoredAsText="1"/>
    <ignoredError sqref="M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6923-315C-4F74-85BF-8C57A813871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Komorowska, Elżbieta</dc:creator>
  <cp:lastModifiedBy>Dac, Aleksandra</cp:lastModifiedBy>
  <dcterms:created xsi:type="dcterms:W3CDTF">2021-07-27T09:06:07Z</dcterms:created>
  <dcterms:modified xsi:type="dcterms:W3CDTF">2025-02-28T14:51:58Z</dcterms:modified>
</cp:coreProperties>
</file>